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pita TCL\Desktop\Extra Availability-sahan\"/>
    </mc:Choice>
  </mc:AlternateContent>
  <xr:revisionPtr revIDLastSave="0" documentId="13_ncr:1_{DFDC3C65-A509-45E8-BCBD-65E06215438B}" xr6:coauthVersionLast="47" xr6:coauthVersionMax="47" xr10:uidLastSave="{00000000-0000-0000-0000-000000000000}"/>
  <bookViews>
    <workbookView xWindow="-108" yWindow="-108" windowWidth="23256" windowHeight="12456" tabRatio="822" firstSheet="1" activeTab="1" xr2:uid="{00000000-000D-0000-FFFF-FFFF00000000}"/>
  </bookViews>
  <sheets>
    <sheet name="Plumeria qty" sheetId="195" state="hidden" r:id="rId1"/>
    <sheet name="week 22" sheetId="599" r:id="rId2"/>
  </sheets>
  <definedNames>
    <definedName name="_xlnm.Print_Area" localSheetId="0">'Plumeria qty'!$A$1:$L$24</definedName>
  </definedNames>
  <calcPr calcId="191029"/>
</workbook>
</file>

<file path=xl/calcChain.xml><?xml version="1.0" encoding="utf-8"?>
<calcChain xmlns="http://schemas.openxmlformats.org/spreadsheetml/2006/main">
  <c r="F6" i="195" l="1"/>
  <c r="K6" i="195" s="1"/>
  <c r="K8" i="195"/>
  <c r="K14" i="195"/>
  <c r="K17" i="195"/>
  <c r="J12" i="195"/>
  <c r="J11" i="195"/>
  <c r="J10" i="195"/>
  <c r="I16" i="195"/>
  <c r="I15" i="195"/>
  <c r="I10" i="195"/>
  <c r="I7" i="195"/>
  <c r="K7" i="195" s="1"/>
  <c r="H15" i="195"/>
  <c r="H12" i="195"/>
  <c r="H11" i="195"/>
  <c r="H10" i="195"/>
  <c r="G12" i="195"/>
  <c r="G11" i="195"/>
  <c r="G10" i="195"/>
  <c r="F16" i="195"/>
  <c r="F15" i="195"/>
  <c r="F11" i="195"/>
  <c r="F10" i="195"/>
  <c r="K15" i="195" l="1"/>
  <c r="K12" i="195"/>
  <c r="K10" i="195"/>
  <c r="K16" i="195"/>
  <c r="K11" i="195"/>
</calcChain>
</file>

<file path=xl/sharedStrings.xml><?xml version="1.0" encoding="utf-8"?>
<sst xmlns="http://schemas.openxmlformats.org/spreadsheetml/2006/main" count="256" uniqueCount="98">
  <si>
    <t>Variety</t>
  </si>
  <si>
    <t>Mode</t>
  </si>
  <si>
    <t>Size (cm)</t>
  </si>
  <si>
    <t>Qty</t>
  </si>
  <si>
    <t>Remarks</t>
  </si>
  <si>
    <t>Rooted Plants</t>
  </si>
  <si>
    <t>Delivery 1 week after order confirmation</t>
  </si>
  <si>
    <t>URC</t>
  </si>
  <si>
    <t>No.</t>
  </si>
  <si>
    <t>Plumeria pink</t>
  </si>
  <si>
    <t>Plumeria yellow</t>
  </si>
  <si>
    <t>Plumeria White</t>
  </si>
  <si>
    <t>2 Arms</t>
  </si>
  <si>
    <t>3 Arms</t>
  </si>
  <si>
    <t>straight</t>
  </si>
  <si>
    <t>Plumeria Yellow</t>
  </si>
  <si>
    <t>Delivery 14 week after order confirmation</t>
  </si>
  <si>
    <t>Wk-36</t>
  </si>
  <si>
    <t>Wk-38</t>
  </si>
  <si>
    <t>Wk-39</t>
  </si>
  <si>
    <t>Wk-44</t>
  </si>
  <si>
    <t>Wk-46</t>
  </si>
  <si>
    <t>Delivery 17 week after order confirmation</t>
  </si>
  <si>
    <t>Specification</t>
  </si>
  <si>
    <t>20/25</t>
  </si>
  <si>
    <t>Media</t>
  </si>
  <si>
    <t>Photo</t>
  </si>
  <si>
    <t>Unrooted cuttings</t>
  </si>
  <si>
    <t>www.ramyahorticulture.com</t>
  </si>
  <si>
    <t xml:space="preserve">            RAMYA HORTICULTURE (PVT) LTD</t>
  </si>
  <si>
    <t xml:space="preserve">  :   0094 – 11 – 3196084  Gen. :    0094 – 11 – 2221000 </t>
  </si>
  <si>
    <t xml:space="preserve">  :   114217719-7000 </t>
  </si>
  <si>
    <t>Reg. No. : PV 1486</t>
  </si>
  <si>
    <r>
      <t xml:space="preserve">  :   </t>
    </r>
    <r>
      <rPr>
        <b/>
        <u/>
        <sz val="22"/>
        <color rgb="FF0D0D0D"/>
        <rFont val="Franklin Gothic Book"/>
        <family val="2"/>
      </rPr>
      <t>horticulture@ramyaholdings.com</t>
    </r>
  </si>
  <si>
    <t>Coco peat</t>
  </si>
  <si>
    <t>Rooted plant</t>
  </si>
  <si>
    <t>Rooted</t>
  </si>
  <si>
    <t>15/20</t>
  </si>
  <si>
    <t>Livistonia rotundifolia</t>
  </si>
  <si>
    <t>1p 12 cm pots</t>
  </si>
  <si>
    <t>1P</t>
  </si>
  <si>
    <t>Delivery 2 week after order confirmation</t>
  </si>
  <si>
    <t>25/30</t>
  </si>
  <si>
    <t xml:space="preserve">Sr.No </t>
  </si>
  <si>
    <t>Head Office</t>
  </si>
  <si>
    <t>Tel (Direct)</t>
  </si>
  <si>
    <t>E-Mail</t>
  </si>
  <si>
    <t xml:space="preserve">VAT Reg. No  </t>
  </si>
  <si>
    <t>Policias Filisifolia</t>
  </si>
  <si>
    <t>Policias Butterfly</t>
  </si>
  <si>
    <t>Bush</t>
  </si>
  <si>
    <t>Delivery September</t>
  </si>
  <si>
    <t xml:space="preserve">5PP </t>
  </si>
  <si>
    <t xml:space="preserve">Jiffy </t>
  </si>
  <si>
    <t xml:space="preserve">Scindapsus pictus </t>
  </si>
  <si>
    <t>Miscanthus White</t>
  </si>
  <si>
    <t>Bare root</t>
  </si>
  <si>
    <t>15/21</t>
  </si>
  <si>
    <t>15/22</t>
  </si>
  <si>
    <t>15/23</t>
  </si>
  <si>
    <t>15/25</t>
  </si>
  <si>
    <t>1p</t>
  </si>
  <si>
    <t>30/35</t>
  </si>
  <si>
    <t>35/40</t>
  </si>
  <si>
    <t>1p 5.5 cm pots</t>
  </si>
  <si>
    <t>10/12</t>
  </si>
  <si>
    <t>12/15</t>
  </si>
  <si>
    <t>40/45</t>
  </si>
  <si>
    <t>7/12</t>
  </si>
  <si>
    <t>Leaves</t>
  </si>
  <si>
    <t>Zamioculcas zamiifolia</t>
  </si>
  <si>
    <t>Schefflera green</t>
  </si>
  <si>
    <t>Schefflera gold Capella</t>
  </si>
  <si>
    <t>Syngonium pink</t>
  </si>
  <si>
    <t xml:space="preserve">  :   459/1, Kandy Road, Ranmuthugala, Kadawatha, Sri Lanka.</t>
  </si>
  <si>
    <t>Dracaena reflexa Song of Jameica</t>
  </si>
  <si>
    <t>Cordyline purple compacta</t>
  </si>
  <si>
    <t>Delivery 3 months after order confirmation</t>
  </si>
  <si>
    <t>Delivery 03 months after order confirmation</t>
  </si>
  <si>
    <t>Delivery 02 weeks after order confirmation</t>
  </si>
  <si>
    <t>Codieaum gold star</t>
  </si>
  <si>
    <t>Codiaeum sunny star</t>
  </si>
  <si>
    <t>Codieaum excellent</t>
  </si>
  <si>
    <t>Codiaeum excellent</t>
  </si>
  <si>
    <t>Five weeks after order confirmation</t>
  </si>
  <si>
    <t>Codiaeum petra</t>
  </si>
  <si>
    <t>Codieaum red banana</t>
  </si>
  <si>
    <t>6P</t>
  </si>
  <si>
    <t>Rooted Braided</t>
  </si>
  <si>
    <t>Delivery 8 week after order confirmation</t>
  </si>
  <si>
    <t>3P</t>
  </si>
  <si>
    <t>Delivery 6 week after order confirmation</t>
  </si>
  <si>
    <t>10/15</t>
  </si>
  <si>
    <t>Livistonia seeds</t>
  </si>
  <si>
    <t>40 kg</t>
  </si>
  <si>
    <t>11</t>
  </si>
  <si>
    <t>EXTRA AVALABILITY LIST ROOTED PLANTS AND UNROOTED CUTTINGS WEEK 22</t>
  </si>
  <si>
    <t>50/60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</si>
</sst>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A50021"/>
      <name val="Lucida Sans Unicode"/>
      <family val="2"/>
    </font>
    <font>
      <sz val="22"/>
      <color theme="1"/>
      <name val="Calibri"/>
      <family val="2"/>
      <scheme val="minor"/>
    </font>
    <font>
      <b/>
      <sz val="22"/>
      <color rgb="FF0D0D0D"/>
      <name val="Franklin Gothic Book"/>
      <family val="2"/>
    </font>
    <font>
      <b/>
      <u/>
      <sz val="22"/>
      <color rgb="FF0D0D0D"/>
      <name val="Franklin Gothic Book"/>
      <family val="2"/>
    </font>
    <font>
      <sz val="12"/>
      <color theme="1"/>
      <name val="Calibri"/>
      <family val="2"/>
      <scheme val="minor"/>
    </font>
    <font>
      <b/>
      <u/>
      <sz val="16"/>
      <color theme="1"/>
      <name val="Cambria"/>
      <family val="1"/>
      <scheme val="maj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13" fillId="0" borderId="0" xfId="0" applyFont="1"/>
    <xf numFmtId="0" fontId="14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1" fillId="0" borderId="0" xfId="0" applyFont="1"/>
    <xf numFmtId="0" fontId="18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7" applyFont="1" applyFill="1" applyBorder="1" applyAlignment="1">
      <alignment horizontal="center" vertical="center"/>
    </xf>
    <xf numFmtId="0" fontId="18" fillId="0" borderId="2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0" fillId="0" borderId="0" xfId="0" applyNumberFormat="1"/>
    <xf numFmtId="49" fontId="18" fillId="0" borderId="2" xfId="0" applyNumberFormat="1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7" fillId="0" borderId="8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6" xfId="8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9">
    <cellStyle name="Comma 2" xfId="4" xr:uid="{00000000-0005-0000-0000-000000000000}"/>
    <cellStyle name="Comma 3" xfId="3" xr:uid="{00000000-0005-0000-0000-000001000000}"/>
    <cellStyle name="Comma 3 2" xfId="6" xr:uid="{00000000-0005-0000-0000-000002000000}"/>
    <cellStyle name="Hyperlink" xfId="8" builtinId="8"/>
    <cellStyle name="Normal" xfId="0" builtinId="0"/>
    <cellStyle name="Normal 2" xfId="1" xr:uid="{00000000-0005-0000-0000-000005000000}"/>
    <cellStyle name="Normal 3" xfId="2" xr:uid="{00000000-0005-0000-0000-000006000000}"/>
    <cellStyle name="Normal 3 2" xfId="5" xr:uid="{00000000-0005-0000-0000-000007000000}"/>
    <cellStyle name="Normal 4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36871</xdr:colOff>
      <xdr:row>0</xdr:row>
      <xdr:rowOff>49161</xdr:rowOff>
    </xdr:from>
    <xdr:to>
      <xdr:col>0</xdr:col>
      <xdr:colOff>1130710</xdr:colOff>
      <xdr:row>4</xdr:row>
      <xdr:rowOff>3186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1" y="49161"/>
          <a:ext cx="1093839" cy="1416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747008</xdr:colOff>
      <xdr:row>27</xdr:row>
      <xdr:rowOff>223765</xdr:rowOff>
    </xdr:from>
    <xdr:to>
      <xdr:col>8</xdr:col>
      <xdr:colOff>3263660</xdr:colOff>
      <xdr:row>27</xdr:row>
      <xdr:rowOff>3579301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366283" y="53666905"/>
          <a:ext cx="3355536" cy="2516652"/>
        </a:xfrm>
        <a:prstGeom prst="rect">
          <a:avLst/>
        </a:prstGeom>
      </xdr:spPr>
    </xdr:pic>
    <xdr:clientData/>
  </xdr:twoCellAnchor>
  <xdr:twoCellAnchor editAs="oneCell">
    <xdr:from>
      <xdr:col>8</xdr:col>
      <xdr:colOff>819150</xdr:colOff>
      <xdr:row>52</xdr:row>
      <xdr:rowOff>196850</xdr:rowOff>
    </xdr:from>
    <xdr:to>
      <xdr:col>8</xdr:col>
      <xdr:colOff>3365500</xdr:colOff>
      <xdr:row>52</xdr:row>
      <xdr:rowOff>3484543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3" t="3004" r="7671" b="9441"/>
        <a:stretch/>
      </xdr:blipFill>
      <xdr:spPr>
        <a:xfrm>
          <a:off x="15265400" y="34518600"/>
          <a:ext cx="2546350" cy="3287693"/>
        </a:xfrm>
        <a:prstGeom prst="rect">
          <a:avLst/>
        </a:prstGeom>
      </xdr:spPr>
    </xdr:pic>
    <xdr:clientData/>
  </xdr:twoCellAnchor>
  <xdr:twoCellAnchor editAs="oneCell">
    <xdr:from>
      <xdr:col>8</xdr:col>
      <xdr:colOff>928688</xdr:colOff>
      <xdr:row>54</xdr:row>
      <xdr:rowOff>119063</xdr:rowOff>
    </xdr:from>
    <xdr:to>
      <xdr:col>8</xdr:col>
      <xdr:colOff>3475038</xdr:colOff>
      <xdr:row>54</xdr:row>
      <xdr:rowOff>3406756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3" t="3004" r="7671" b="9441"/>
        <a:stretch/>
      </xdr:blipFill>
      <xdr:spPr>
        <a:xfrm>
          <a:off x="15549563" y="38528626"/>
          <a:ext cx="2546350" cy="3287693"/>
        </a:xfrm>
        <a:prstGeom prst="rect">
          <a:avLst/>
        </a:prstGeom>
      </xdr:spPr>
    </xdr:pic>
    <xdr:clientData/>
  </xdr:twoCellAnchor>
  <xdr:twoCellAnchor editAs="oneCell">
    <xdr:from>
      <xdr:col>8</xdr:col>
      <xdr:colOff>439615</xdr:colOff>
      <xdr:row>31</xdr:row>
      <xdr:rowOff>116378</xdr:rowOff>
    </xdr:from>
    <xdr:to>
      <xdr:col>8</xdr:col>
      <xdr:colOff>3829538</xdr:colOff>
      <xdr:row>34</xdr:row>
      <xdr:rowOff>1602446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4692" y="20494993"/>
          <a:ext cx="3389923" cy="2550917"/>
        </a:xfrm>
        <a:prstGeom prst="rect">
          <a:avLst/>
        </a:prstGeom>
      </xdr:spPr>
    </xdr:pic>
    <xdr:clientData/>
  </xdr:twoCellAnchor>
  <xdr:twoCellAnchor editAs="oneCell">
    <xdr:from>
      <xdr:col>8</xdr:col>
      <xdr:colOff>361721</xdr:colOff>
      <xdr:row>36</xdr:row>
      <xdr:rowOff>156308</xdr:rowOff>
    </xdr:from>
    <xdr:to>
      <xdr:col>8</xdr:col>
      <xdr:colOff>3956536</xdr:colOff>
      <xdr:row>38</xdr:row>
      <xdr:rowOff>2158021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6798" y="23602462"/>
          <a:ext cx="3594815" cy="2705098"/>
        </a:xfrm>
        <a:prstGeom prst="rect">
          <a:avLst/>
        </a:prstGeom>
      </xdr:spPr>
    </xdr:pic>
    <xdr:clientData/>
  </xdr:twoCellAnchor>
  <xdr:twoCellAnchor editAs="oneCell">
    <xdr:from>
      <xdr:col>8</xdr:col>
      <xdr:colOff>341922</xdr:colOff>
      <xdr:row>43</xdr:row>
      <xdr:rowOff>204861</xdr:rowOff>
    </xdr:from>
    <xdr:to>
      <xdr:col>8</xdr:col>
      <xdr:colOff>3976075</xdr:colOff>
      <xdr:row>43</xdr:row>
      <xdr:rowOff>2939561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6999" y="34651169"/>
          <a:ext cx="3634153" cy="2734700"/>
        </a:xfrm>
        <a:prstGeom prst="rect">
          <a:avLst/>
        </a:prstGeom>
      </xdr:spPr>
    </xdr:pic>
    <xdr:clientData/>
  </xdr:twoCellAnchor>
  <xdr:twoCellAnchor editAs="oneCell">
    <xdr:from>
      <xdr:col>8</xdr:col>
      <xdr:colOff>248484</xdr:colOff>
      <xdr:row>45</xdr:row>
      <xdr:rowOff>293076</xdr:rowOff>
    </xdr:from>
    <xdr:to>
      <xdr:col>8</xdr:col>
      <xdr:colOff>4063998</xdr:colOff>
      <xdr:row>45</xdr:row>
      <xdr:rowOff>3164250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3561" y="38236768"/>
          <a:ext cx="3815514" cy="2871174"/>
        </a:xfrm>
        <a:prstGeom prst="rect">
          <a:avLst/>
        </a:prstGeom>
      </xdr:spPr>
    </xdr:pic>
    <xdr:clientData/>
  </xdr:twoCellAnchor>
  <xdr:twoCellAnchor editAs="oneCell">
    <xdr:from>
      <xdr:col>8</xdr:col>
      <xdr:colOff>225729</xdr:colOff>
      <xdr:row>47</xdr:row>
      <xdr:rowOff>234462</xdr:rowOff>
    </xdr:from>
    <xdr:to>
      <xdr:col>8</xdr:col>
      <xdr:colOff>4054228</xdr:colOff>
      <xdr:row>47</xdr:row>
      <xdr:rowOff>3115407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0806" y="42027231"/>
          <a:ext cx="3828499" cy="2880945"/>
        </a:xfrm>
        <a:prstGeom prst="rect">
          <a:avLst/>
        </a:prstGeom>
      </xdr:spPr>
    </xdr:pic>
    <xdr:clientData/>
  </xdr:twoCellAnchor>
  <xdr:twoCellAnchor editAs="oneCell">
    <xdr:from>
      <xdr:col>8</xdr:col>
      <xdr:colOff>821132</xdr:colOff>
      <xdr:row>49</xdr:row>
      <xdr:rowOff>175846</xdr:rowOff>
    </xdr:from>
    <xdr:to>
      <xdr:col>8</xdr:col>
      <xdr:colOff>3516923</xdr:colOff>
      <xdr:row>49</xdr:row>
      <xdr:rowOff>2861407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52" r="34549"/>
        <a:stretch>
          <a:fillRect/>
        </a:stretch>
      </xdr:blipFill>
      <xdr:spPr>
        <a:xfrm>
          <a:off x="15846209" y="45817692"/>
          <a:ext cx="2695791" cy="2685561"/>
        </a:xfrm>
        <a:prstGeom prst="rect">
          <a:avLst/>
        </a:prstGeom>
      </xdr:spPr>
    </xdr:pic>
    <xdr:clientData/>
  </xdr:twoCellAnchor>
  <xdr:twoCellAnchor editAs="oneCell">
    <xdr:from>
      <xdr:col>8</xdr:col>
      <xdr:colOff>739480</xdr:colOff>
      <xdr:row>28</xdr:row>
      <xdr:rowOff>118797</xdr:rowOff>
    </xdr:from>
    <xdr:to>
      <xdr:col>8</xdr:col>
      <xdr:colOff>3437423</xdr:colOff>
      <xdr:row>28</xdr:row>
      <xdr:rowOff>3704104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8442" y="70100589"/>
          <a:ext cx="2697943" cy="3585307"/>
        </a:xfrm>
        <a:prstGeom prst="rect">
          <a:avLst/>
        </a:prstGeom>
      </xdr:spPr>
    </xdr:pic>
    <xdr:clientData/>
  </xdr:twoCellAnchor>
  <xdr:twoCellAnchor editAs="oneCell">
    <xdr:from>
      <xdr:col>8</xdr:col>
      <xdr:colOff>709014</xdr:colOff>
      <xdr:row>29</xdr:row>
      <xdr:rowOff>120848</xdr:rowOff>
    </xdr:from>
    <xdr:to>
      <xdr:col>8</xdr:col>
      <xdr:colOff>3417483</xdr:colOff>
      <xdr:row>29</xdr:row>
      <xdr:rowOff>3720142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7976" y="77794527"/>
          <a:ext cx="2708469" cy="3599294"/>
        </a:xfrm>
        <a:prstGeom prst="rect">
          <a:avLst/>
        </a:prstGeom>
      </xdr:spPr>
    </xdr:pic>
    <xdr:clientData/>
  </xdr:twoCellAnchor>
  <xdr:twoCellAnchor editAs="oneCell">
    <xdr:from>
      <xdr:col>8</xdr:col>
      <xdr:colOff>902178</xdr:colOff>
      <xdr:row>10</xdr:row>
      <xdr:rowOff>233326</xdr:rowOff>
    </xdr:from>
    <xdr:to>
      <xdr:col>8</xdr:col>
      <xdr:colOff>3371839</xdr:colOff>
      <xdr:row>10</xdr:row>
      <xdr:rowOff>3515268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534755" y="3859994"/>
          <a:ext cx="3281942" cy="2469661"/>
        </a:xfrm>
        <a:prstGeom prst="rect">
          <a:avLst/>
        </a:prstGeom>
      </xdr:spPr>
    </xdr:pic>
    <xdr:clientData/>
  </xdr:twoCellAnchor>
  <xdr:twoCellAnchor editAs="oneCell">
    <xdr:from>
      <xdr:col>8</xdr:col>
      <xdr:colOff>773665</xdr:colOff>
      <xdr:row>11</xdr:row>
      <xdr:rowOff>143773</xdr:rowOff>
    </xdr:from>
    <xdr:to>
      <xdr:col>8</xdr:col>
      <xdr:colOff>3407435</xdr:colOff>
      <xdr:row>11</xdr:row>
      <xdr:rowOff>3643799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382" y="7203056"/>
          <a:ext cx="2633770" cy="3500026"/>
        </a:xfrm>
        <a:prstGeom prst="rect">
          <a:avLst/>
        </a:prstGeom>
      </xdr:spPr>
    </xdr:pic>
    <xdr:clientData/>
  </xdr:twoCellAnchor>
  <xdr:twoCellAnchor editAs="oneCell">
    <xdr:from>
      <xdr:col>8</xdr:col>
      <xdr:colOff>700898</xdr:colOff>
      <xdr:row>12</xdr:row>
      <xdr:rowOff>125801</xdr:rowOff>
    </xdr:from>
    <xdr:to>
      <xdr:col>8</xdr:col>
      <xdr:colOff>3435456</xdr:colOff>
      <xdr:row>12</xdr:row>
      <xdr:rowOff>3759766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9860" y="58569763"/>
          <a:ext cx="2734558" cy="3633965"/>
        </a:xfrm>
        <a:prstGeom prst="rect">
          <a:avLst/>
        </a:prstGeom>
      </xdr:spPr>
    </xdr:pic>
    <xdr:clientData/>
  </xdr:twoCellAnchor>
  <xdr:twoCellAnchor editAs="oneCell">
    <xdr:from>
      <xdr:col>8</xdr:col>
      <xdr:colOff>753493</xdr:colOff>
      <xdr:row>14</xdr:row>
      <xdr:rowOff>143774</xdr:rowOff>
    </xdr:from>
    <xdr:to>
      <xdr:col>8</xdr:col>
      <xdr:colOff>3363567</xdr:colOff>
      <xdr:row>14</xdr:row>
      <xdr:rowOff>3612311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2455" y="54741793"/>
          <a:ext cx="2610074" cy="3468537"/>
        </a:xfrm>
        <a:prstGeom prst="rect">
          <a:avLst/>
        </a:prstGeom>
      </xdr:spPr>
    </xdr:pic>
    <xdr:clientData/>
  </xdr:twoCellAnchor>
  <xdr:twoCellAnchor editAs="oneCell">
    <xdr:from>
      <xdr:col>8</xdr:col>
      <xdr:colOff>688615</xdr:colOff>
      <xdr:row>13</xdr:row>
      <xdr:rowOff>183311</xdr:rowOff>
    </xdr:from>
    <xdr:to>
      <xdr:col>8</xdr:col>
      <xdr:colOff>3352785</xdr:colOff>
      <xdr:row>13</xdr:row>
      <xdr:rowOff>3723736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7332" y="14920103"/>
          <a:ext cx="2664170" cy="3540425"/>
        </a:xfrm>
        <a:prstGeom prst="rect">
          <a:avLst/>
        </a:prstGeom>
      </xdr:spPr>
    </xdr:pic>
    <xdr:clientData/>
  </xdr:twoCellAnchor>
  <xdr:twoCellAnchor editAs="oneCell">
    <xdr:from>
      <xdr:col>8</xdr:col>
      <xdr:colOff>700896</xdr:colOff>
      <xdr:row>16</xdr:row>
      <xdr:rowOff>111423</xdr:rowOff>
    </xdr:from>
    <xdr:to>
      <xdr:col>8</xdr:col>
      <xdr:colOff>3399511</xdr:colOff>
      <xdr:row>16</xdr:row>
      <xdr:rowOff>3697622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9613" y="26364480"/>
          <a:ext cx="2698615" cy="3586199"/>
        </a:xfrm>
        <a:prstGeom prst="rect">
          <a:avLst/>
        </a:prstGeom>
      </xdr:spPr>
    </xdr:pic>
    <xdr:clientData/>
  </xdr:twoCellAnchor>
  <xdr:twoCellAnchor editAs="oneCell">
    <xdr:from>
      <xdr:col>8</xdr:col>
      <xdr:colOff>808726</xdr:colOff>
      <xdr:row>15</xdr:row>
      <xdr:rowOff>202915</xdr:rowOff>
    </xdr:from>
    <xdr:to>
      <xdr:col>8</xdr:col>
      <xdr:colOff>3386220</xdr:colOff>
      <xdr:row>15</xdr:row>
      <xdr:rowOff>3677865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988960" y="37295935"/>
          <a:ext cx="3474950" cy="2577494"/>
        </a:xfrm>
        <a:prstGeom prst="rect">
          <a:avLst/>
        </a:prstGeom>
      </xdr:spPr>
    </xdr:pic>
    <xdr:clientData/>
  </xdr:twoCellAnchor>
  <xdr:twoCellAnchor editAs="oneCell">
    <xdr:from>
      <xdr:col>8</xdr:col>
      <xdr:colOff>741616</xdr:colOff>
      <xdr:row>26</xdr:row>
      <xdr:rowOff>137585</xdr:rowOff>
    </xdr:from>
    <xdr:to>
      <xdr:col>8</xdr:col>
      <xdr:colOff>3306792</xdr:colOff>
      <xdr:row>26</xdr:row>
      <xdr:rowOff>3557820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352803" y="49750058"/>
          <a:ext cx="3420235" cy="2565176"/>
        </a:xfrm>
        <a:prstGeom prst="rect">
          <a:avLst/>
        </a:prstGeom>
      </xdr:spPr>
    </xdr:pic>
    <xdr:clientData/>
  </xdr:twoCellAnchor>
  <xdr:twoCellAnchor editAs="oneCell">
    <xdr:from>
      <xdr:col>8</xdr:col>
      <xdr:colOff>948906</xdr:colOff>
      <xdr:row>55</xdr:row>
      <xdr:rowOff>187670</xdr:rowOff>
    </xdr:from>
    <xdr:to>
      <xdr:col>8</xdr:col>
      <xdr:colOff>3474288</xdr:colOff>
      <xdr:row>55</xdr:row>
      <xdr:rowOff>3543659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7623" y="110390123"/>
          <a:ext cx="2525382" cy="3355989"/>
        </a:xfrm>
        <a:prstGeom prst="rect">
          <a:avLst/>
        </a:prstGeom>
      </xdr:spPr>
    </xdr:pic>
    <xdr:clientData/>
  </xdr:twoCellAnchor>
  <xdr:twoCellAnchor editAs="oneCell">
    <xdr:from>
      <xdr:col>8</xdr:col>
      <xdr:colOff>632604</xdr:colOff>
      <xdr:row>51</xdr:row>
      <xdr:rowOff>389286</xdr:rowOff>
    </xdr:from>
    <xdr:to>
      <xdr:col>8</xdr:col>
      <xdr:colOff>3594340</xdr:colOff>
      <xdr:row>51</xdr:row>
      <xdr:rowOff>4325147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1321" y="86394644"/>
          <a:ext cx="2961736" cy="3935861"/>
        </a:xfrm>
        <a:prstGeom prst="rect">
          <a:avLst/>
        </a:prstGeom>
      </xdr:spPr>
    </xdr:pic>
    <xdr:clientData/>
  </xdr:twoCellAnchor>
  <xdr:oneCellAnchor>
    <xdr:from>
      <xdr:col>8</xdr:col>
      <xdr:colOff>641699</xdr:colOff>
      <xdr:row>17</xdr:row>
      <xdr:rowOff>201281</xdr:rowOff>
    </xdr:from>
    <xdr:ext cx="2769656" cy="3680606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0416" y="34131847"/>
          <a:ext cx="2769656" cy="3680606"/>
        </a:xfrm>
        <a:prstGeom prst="rect">
          <a:avLst/>
        </a:prstGeom>
      </xdr:spPr>
    </xdr:pic>
    <xdr:clientData/>
  </xdr:oneCellAnchor>
  <xdr:twoCellAnchor editAs="oneCell">
    <xdr:from>
      <xdr:col>8</xdr:col>
      <xdr:colOff>589472</xdr:colOff>
      <xdr:row>21</xdr:row>
      <xdr:rowOff>1509623</xdr:rowOff>
    </xdr:from>
    <xdr:to>
      <xdr:col>8</xdr:col>
      <xdr:colOff>3736091</xdr:colOff>
      <xdr:row>25</xdr:row>
      <xdr:rowOff>1840302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8189" y="43807812"/>
          <a:ext cx="3146619" cy="3666225"/>
        </a:xfrm>
        <a:prstGeom prst="rect">
          <a:avLst/>
        </a:prstGeom>
      </xdr:spPr>
    </xdr:pic>
    <xdr:clientData/>
  </xdr:twoCellAnchor>
  <xdr:twoCellAnchor editAs="oneCell">
    <xdr:from>
      <xdr:col>8</xdr:col>
      <xdr:colOff>787915</xdr:colOff>
      <xdr:row>20</xdr:row>
      <xdr:rowOff>402566</xdr:rowOff>
    </xdr:from>
    <xdr:to>
      <xdr:col>8</xdr:col>
      <xdr:colOff>3373646</xdr:colOff>
      <xdr:row>20</xdr:row>
      <xdr:rowOff>3838754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6632" y="38516943"/>
          <a:ext cx="2585731" cy="3436188"/>
        </a:xfrm>
        <a:prstGeom prst="rect">
          <a:avLst/>
        </a:prstGeom>
      </xdr:spPr>
    </xdr:pic>
    <xdr:clientData/>
  </xdr:twoCellAnchor>
  <xdr:twoCellAnchor editAs="oneCell">
    <xdr:from>
      <xdr:col>8</xdr:col>
      <xdr:colOff>593066</xdr:colOff>
      <xdr:row>18</xdr:row>
      <xdr:rowOff>161746</xdr:rowOff>
    </xdr:from>
    <xdr:to>
      <xdr:col>8</xdr:col>
      <xdr:colOff>3538447</xdr:colOff>
      <xdr:row>18</xdr:row>
      <xdr:rowOff>4075873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2028" y="38405520"/>
          <a:ext cx="2945381" cy="3914127"/>
        </a:xfrm>
        <a:prstGeom prst="rect">
          <a:avLst/>
        </a:prstGeom>
      </xdr:spPr>
    </xdr:pic>
    <xdr:clientData/>
  </xdr:twoCellAnchor>
  <xdr:twoCellAnchor editAs="oneCell">
    <xdr:from>
      <xdr:col>8</xdr:col>
      <xdr:colOff>629010</xdr:colOff>
      <xdr:row>19</xdr:row>
      <xdr:rowOff>233632</xdr:rowOff>
    </xdr:from>
    <xdr:to>
      <xdr:col>8</xdr:col>
      <xdr:colOff>3489370</xdr:colOff>
      <xdr:row>19</xdr:row>
      <xdr:rowOff>4034775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7972" y="42664811"/>
          <a:ext cx="2860360" cy="3801143"/>
        </a:xfrm>
        <a:prstGeom prst="rect">
          <a:avLst/>
        </a:prstGeom>
      </xdr:spPr>
    </xdr:pic>
    <xdr:clientData/>
  </xdr:twoCellAnchor>
  <xdr:twoCellAnchor editAs="oneCell">
    <xdr:from>
      <xdr:col>8</xdr:col>
      <xdr:colOff>992038</xdr:colOff>
      <xdr:row>56</xdr:row>
      <xdr:rowOff>186905</xdr:rowOff>
    </xdr:from>
    <xdr:to>
      <xdr:col>8</xdr:col>
      <xdr:colOff>3436189</xdr:colOff>
      <xdr:row>56</xdr:row>
      <xdr:rowOff>2928044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7855" r="1325" b="8870"/>
        <a:stretch>
          <a:fillRect/>
        </a:stretch>
      </xdr:blipFill>
      <xdr:spPr>
        <a:xfrm>
          <a:off x="16246415" y="110504377"/>
          <a:ext cx="2444151" cy="2741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amyahorticultu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4"/>
  <sheetViews>
    <sheetView topLeftCell="A2" workbookViewId="0">
      <selection activeCell="C2" sqref="C1:C1048576"/>
    </sheetView>
  </sheetViews>
  <sheetFormatPr defaultRowHeight="14.4" x14ac:dyDescent="0.3"/>
  <cols>
    <col min="2" max="2" width="34.5546875" customWidth="1"/>
    <col min="3" max="3" width="17.33203125" customWidth="1"/>
    <col min="4" max="4" width="13" customWidth="1"/>
    <col min="5" max="11" width="11.109375" customWidth="1"/>
    <col min="12" max="12" width="34.44140625" customWidth="1"/>
  </cols>
  <sheetData>
    <row r="3" spans="1:12" ht="27.75" customHeight="1" x14ac:dyDescent="0.3">
      <c r="A3" s="7" t="s">
        <v>8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/>
      <c r="L3" s="9" t="s">
        <v>4</v>
      </c>
    </row>
    <row r="4" spans="1:12" ht="18" x14ac:dyDescent="0.35">
      <c r="A4" s="5"/>
      <c r="B4" s="1" t="s">
        <v>5</v>
      </c>
      <c r="C4" s="2"/>
      <c r="D4" s="3"/>
      <c r="E4" s="2"/>
      <c r="F4" s="2"/>
      <c r="G4" s="2"/>
      <c r="H4" s="2"/>
      <c r="I4" s="2"/>
      <c r="J4" s="2"/>
      <c r="K4" s="2"/>
      <c r="L4" s="4"/>
    </row>
    <row r="5" spans="1:12" ht="15" customHeight="1" x14ac:dyDescent="0.35">
      <c r="A5" s="5"/>
      <c r="B5" s="1"/>
      <c r="C5" s="2"/>
      <c r="D5" s="3"/>
      <c r="E5" s="2"/>
      <c r="F5" s="2"/>
      <c r="G5" s="2"/>
      <c r="H5" s="2"/>
      <c r="I5" s="2"/>
      <c r="J5" s="2"/>
      <c r="K5" s="2"/>
      <c r="L5" s="4"/>
    </row>
    <row r="6" spans="1:12" ht="15" customHeight="1" x14ac:dyDescent="0.3">
      <c r="A6" s="5"/>
      <c r="B6" s="10" t="s">
        <v>9</v>
      </c>
      <c r="C6" s="2" t="s">
        <v>14</v>
      </c>
      <c r="D6" s="3">
        <v>23</v>
      </c>
      <c r="E6" s="2">
        <v>1000</v>
      </c>
      <c r="F6" s="2">
        <f>240</f>
        <v>240</v>
      </c>
      <c r="G6" s="2">
        <v>440</v>
      </c>
      <c r="H6" s="2">
        <v>200</v>
      </c>
      <c r="I6" s="2">
        <v>364</v>
      </c>
      <c r="J6" s="2">
        <v>35</v>
      </c>
      <c r="K6" s="2">
        <f>F6+G6+H6+I6+J6</f>
        <v>1279</v>
      </c>
      <c r="L6" s="6" t="s">
        <v>16</v>
      </c>
    </row>
    <row r="7" spans="1:12" ht="15" customHeight="1" x14ac:dyDescent="0.3">
      <c r="A7" s="5"/>
      <c r="B7" s="10" t="s">
        <v>9</v>
      </c>
      <c r="C7" s="2" t="s">
        <v>12</v>
      </c>
      <c r="D7" s="3">
        <v>30</v>
      </c>
      <c r="E7" s="2">
        <v>350</v>
      </c>
      <c r="F7" s="2">
        <v>150</v>
      </c>
      <c r="G7" s="2">
        <v>92</v>
      </c>
      <c r="H7" s="2">
        <v>35</v>
      </c>
      <c r="I7" s="2">
        <f>77+50</f>
        <v>127</v>
      </c>
      <c r="J7" s="2">
        <v>22</v>
      </c>
      <c r="K7" s="2">
        <f t="shared" ref="K7:K17" si="0">F7+G7+H7+I7+J7</f>
        <v>426</v>
      </c>
      <c r="L7" s="6" t="s">
        <v>16</v>
      </c>
    </row>
    <row r="8" spans="1:12" ht="15" customHeight="1" x14ac:dyDescent="0.3">
      <c r="A8" s="5"/>
      <c r="B8" s="10" t="s">
        <v>9</v>
      </c>
      <c r="C8" s="2" t="s">
        <v>13</v>
      </c>
      <c r="D8" s="3">
        <v>30</v>
      </c>
      <c r="E8" s="2">
        <v>250</v>
      </c>
      <c r="F8" s="2">
        <v>120</v>
      </c>
      <c r="G8" s="2">
        <v>112</v>
      </c>
      <c r="H8" s="2">
        <v>100</v>
      </c>
      <c r="I8" s="2">
        <v>33</v>
      </c>
      <c r="J8" s="2">
        <v>0</v>
      </c>
      <c r="K8" s="2">
        <f t="shared" si="0"/>
        <v>365</v>
      </c>
      <c r="L8" s="6" t="s">
        <v>16</v>
      </c>
    </row>
    <row r="9" spans="1:12" ht="15" customHeight="1" x14ac:dyDescent="0.3">
      <c r="A9" s="5"/>
      <c r="B9" s="10"/>
      <c r="C9" s="2"/>
      <c r="D9" s="3"/>
      <c r="E9" s="2"/>
      <c r="F9" s="2"/>
      <c r="G9" s="2"/>
      <c r="H9" s="2"/>
      <c r="I9" s="2"/>
      <c r="J9" s="2"/>
      <c r="K9" s="2"/>
      <c r="L9" s="6"/>
    </row>
    <row r="10" spans="1:12" ht="15" customHeight="1" x14ac:dyDescent="0.3">
      <c r="A10" s="5"/>
      <c r="B10" s="10" t="s">
        <v>11</v>
      </c>
      <c r="C10" s="2" t="s">
        <v>14</v>
      </c>
      <c r="D10" s="3">
        <v>23</v>
      </c>
      <c r="E10" s="2">
        <v>2400</v>
      </c>
      <c r="F10" s="2">
        <f>300+170+450+100</f>
        <v>1020</v>
      </c>
      <c r="G10" s="2">
        <f>180+190+42</f>
        <v>412</v>
      </c>
      <c r="H10" s="2">
        <f>280+170</f>
        <v>450</v>
      </c>
      <c r="I10" s="2">
        <f>300</f>
        <v>300</v>
      </c>
      <c r="J10" s="2">
        <f>375+60</f>
        <v>435</v>
      </c>
      <c r="K10" s="2">
        <f t="shared" si="0"/>
        <v>2617</v>
      </c>
      <c r="L10" s="6" t="s">
        <v>22</v>
      </c>
    </row>
    <row r="11" spans="1:12" ht="15" customHeight="1" x14ac:dyDescent="0.3">
      <c r="A11" s="5"/>
      <c r="B11" s="10" t="s">
        <v>11</v>
      </c>
      <c r="C11" s="2" t="s">
        <v>12</v>
      </c>
      <c r="D11" s="3">
        <v>30</v>
      </c>
      <c r="E11" s="2">
        <v>3750</v>
      </c>
      <c r="F11" s="2">
        <f>125+1010+200+535</f>
        <v>1870</v>
      </c>
      <c r="G11" s="2">
        <f>250+320+92</f>
        <v>662</v>
      </c>
      <c r="H11" s="2">
        <f>250+300</f>
        <v>550</v>
      </c>
      <c r="I11" s="2">
        <v>400</v>
      </c>
      <c r="J11" s="2">
        <f>125+350</f>
        <v>475</v>
      </c>
      <c r="K11" s="2">
        <f t="shared" si="0"/>
        <v>3957</v>
      </c>
      <c r="L11" s="6" t="s">
        <v>22</v>
      </c>
    </row>
    <row r="12" spans="1:12" ht="15" customHeight="1" x14ac:dyDescent="0.3">
      <c r="A12" s="5"/>
      <c r="B12" s="10" t="s">
        <v>11</v>
      </c>
      <c r="C12" s="2" t="s">
        <v>13</v>
      </c>
      <c r="D12" s="3">
        <v>30</v>
      </c>
      <c r="E12" s="2">
        <v>950</v>
      </c>
      <c r="F12" s="2">
        <v>0</v>
      </c>
      <c r="G12" s="2">
        <f>160+100+105</f>
        <v>365</v>
      </c>
      <c r="H12" s="2">
        <f>210+100</f>
        <v>310</v>
      </c>
      <c r="I12" s="2">
        <v>0</v>
      </c>
      <c r="J12" s="2">
        <f>350+125</f>
        <v>475</v>
      </c>
      <c r="K12" s="2">
        <f t="shared" si="0"/>
        <v>1150</v>
      </c>
      <c r="L12" s="6" t="s">
        <v>22</v>
      </c>
    </row>
    <row r="13" spans="1:12" ht="15" customHeight="1" x14ac:dyDescent="0.3">
      <c r="A13" s="5"/>
      <c r="B13" s="10"/>
      <c r="C13" s="2"/>
      <c r="D13" s="3"/>
      <c r="E13" s="2"/>
      <c r="F13" s="2"/>
      <c r="G13" s="2"/>
      <c r="H13" s="2"/>
      <c r="I13" s="2"/>
      <c r="J13" s="2"/>
      <c r="K13" s="2"/>
      <c r="L13" s="6"/>
    </row>
    <row r="14" spans="1:12" ht="15" customHeight="1" x14ac:dyDescent="0.3">
      <c r="A14" s="5"/>
      <c r="B14" s="10" t="s">
        <v>11</v>
      </c>
      <c r="C14" s="2" t="s">
        <v>13</v>
      </c>
      <c r="D14" s="3">
        <v>60</v>
      </c>
      <c r="E14" s="2">
        <v>100</v>
      </c>
      <c r="F14" s="2">
        <v>100</v>
      </c>
      <c r="G14" s="2">
        <v>0</v>
      </c>
      <c r="H14" s="2">
        <v>0</v>
      </c>
      <c r="I14" s="2">
        <v>0</v>
      </c>
      <c r="J14" s="2">
        <v>0</v>
      </c>
      <c r="K14" s="2">
        <f t="shared" si="0"/>
        <v>100</v>
      </c>
      <c r="L14" s="6" t="s">
        <v>16</v>
      </c>
    </row>
    <row r="15" spans="1:12" ht="15" customHeight="1" x14ac:dyDescent="0.3">
      <c r="A15" s="5"/>
      <c r="B15" s="10" t="s">
        <v>15</v>
      </c>
      <c r="C15" s="2" t="s">
        <v>14</v>
      </c>
      <c r="D15" s="3">
        <v>23</v>
      </c>
      <c r="E15" s="2">
        <v>1600</v>
      </c>
      <c r="F15" s="2">
        <f>160+50</f>
        <v>210</v>
      </c>
      <c r="G15" s="2">
        <v>290</v>
      </c>
      <c r="H15" s="2">
        <f>85</f>
        <v>85</v>
      </c>
      <c r="I15" s="2">
        <f>385+475</f>
        <v>860</v>
      </c>
      <c r="J15" s="2">
        <v>400</v>
      </c>
      <c r="K15" s="2">
        <f t="shared" si="0"/>
        <v>1845</v>
      </c>
      <c r="L15" s="6" t="s">
        <v>16</v>
      </c>
    </row>
    <row r="16" spans="1:12" ht="15" customHeight="1" x14ac:dyDescent="0.3">
      <c r="A16" s="5"/>
      <c r="B16" s="10" t="s">
        <v>15</v>
      </c>
      <c r="C16" s="2" t="s">
        <v>12</v>
      </c>
      <c r="D16" s="3">
        <v>30</v>
      </c>
      <c r="E16" s="2">
        <v>1000</v>
      </c>
      <c r="F16" s="2">
        <f>165+30+25</f>
        <v>220</v>
      </c>
      <c r="G16" s="2">
        <v>175</v>
      </c>
      <c r="H16" s="2">
        <v>25</v>
      </c>
      <c r="I16" s="2">
        <f>330+205</f>
        <v>535</v>
      </c>
      <c r="J16" s="2">
        <v>200</v>
      </c>
      <c r="K16" s="2">
        <f t="shared" si="0"/>
        <v>1155</v>
      </c>
      <c r="L16" s="6" t="s">
        <v>16</v>
      </c>
    </row>
    <row r="17" spans="1:12" ht="15" customHeight="1" x14ac:dyDescent="0.3">
      <c r="A17" s="5"/>
      <c r="B17" s="10" t="s">
        <v>15</v>
      </c>
      <c r="C17" s="2" t="s">
        <v>13</v>
      </c>
      <c r="D17" s="3">
        <v>30</v>
      </c>
      <c r="E17" s="2">
        <v>200</v>
      </c>
      <c r="F17" s="2">
        <v>50</v>
      </c>
      <c r="G17" s="2">
        <v>50</v>
      </c>
      <c r="H17" s="2">
        <v>50</v>
      </c>
      <c r="I17" s="2">
        <v>110</v>
      </c>
      <c r="J17" s="2">
        <v>0</v>
      </c>
      <c r="K17" s="2">
        <f t="shared" si="0"/>
        <v>260</v>
      </c>
      <c r="L17" s="6" t="s">
        <v>16</v>
      </c>
    </row>
    <row r="18" spans="1:12" ht="15" customHeight="1" x14ac:dyDescent="0.35">
      <c r="A18" s="5"/>
      <c r="B18" s="1"/>
      <c r="C18" s="2"/>
      <c r="D18" s="3"/>
      <c r="E18" s="2"/>
      <c r="F18" s="2"/>
      <c r="G18" s="2"/>
      <c r="H18" s="2"/>
      <c r="I18" s="2"/>
      <c r="J18" s="2"/>
      <c r="K18" s="2"/>
      <c r="L18" s="4"/>
    </row>
    <row r="19" spans="1:12" ht="15" customHeight="1" x14ac:dyDescent="0.3">
      <c r="A19" s="5"/>
      <c r="B19" s="10" t="s">
        <v>9</v>
      </c>
      <c r="C19" s="2" t="s">
        <v>14</v>
      </c>
      <c r="D19" s="3">
        <v>23</v>
      </c>
      <c r="E19" s="2">
        <v>250</v>
      </c>
      <c r="F19" s="2"/>
      <c r="G19" s="2"/>
      <c r="H19" s="2"/>
      <c r="I19" s="2"/>
      <c r="J19" s="2"/>
      <c r="K19" s="2"/>
      <c r="L19" s="6" t="s">
        <v>6</v>
      </c>
    </row>
    <row r="20" spans="1:12" ht="15" customHeight="1" x14ac:dyDescent="0.3">
      <c r="A20" s="5"/>
      <c r="B20" s="10" t="s">
        <v>9</v>
      </c>
      <c r="C20" s="2" t="s">
        <v>13</v>
      </c>
      <c r="D20" s="3">
        <v>30</v>
      </c>
      <c r="E20" s="2">
        <v>250</v>
      </c>
      <c r="F20" s="2"/>
      <c r="G20" s="2"/>
      <c r="H20" s="2"/>
      <c r="I20" s="2"/>
      <c r="J20" s="2"/>
      <c r="K20" s="2"/>
      <c r="L20" s="6" t="s">
        <v>6</v>
      </c>
    </row>
    <row r="21" spans="1:12" ht="15" customHeight="1" x14ac:dyDescent="0.3">
      <c r="A21" s="5"/>
      <c r="B21" s="10" t="s">
        <v>11</v>
      </c>
      <c r="C21" s="2" t="s">
        <v>12</v>
      </c>
      <c r="D21" s="3">
        <v>30</v>
      </c>
      <c r="E21" s="2">
        <v>250</v>
      </c>
      <c r="F21" s="2"/>
      <c r="G21" s="2"/>
      <c r="H21" s="2"/>
      <c r="I21" s="2"/>
      <c r="J21" s="2"/>
      <c r="K21" s="2"/>
      <c r="L21" s="6" t="s">
        <v>6</v>
      </c>
    </row>
    <row r="22" spans="1:12" ht="15" customHeight="1" x14ac:dyDescent="0.3">
      <c r="A22" s="5"/>
      <c r="B22" s="10" t="s">
        <v>11</v>
      </c>
      <c r="C22" s="2" t="s">
        <v>13</v>
      </c>
      <c r="D22" s="3">
        <v>30</v>
      </c>
      <c r="E22" s="2">
        <v>450</v>
      </c>
      <c r="F22" s="2"/>
      <c r="G22" s="2"/>
      <c r="H22" s="2"/>
      <c r="I22" s="2"/>
      <c r="J22" s="2"/>
      <c r="K22" s="2"/>
      <c r="L22" s="6" t="s">
        <v>6</v>
      </c>
    </row>
    <row r="23" spans="1:12" ht="15" customHeight="1" x14ac:dyDescent="0.3">
      <c r="A23" s="5"/>
      <c r="B23" s="10" t="s">
        <v>10</v>
      </c>
      <c r="C23" s="2" t="s">
        <v>14</v>
      </c>
      <c r="D23" s="3">
        <v>23</v>
      </c>
      <c r="E23" s="2">
        <v>200</v>
      </c>
      <c r="F23" s="2"/>
      <c r="G23" s="2"/>
      <c r="H23" s="2"/>
      <c r="I23" s="2"/>
      <c r="J23" s="2"/>
      <c r="K23" s="2"/>
      <c r="L23" s="6" t="s">
        <v>6</v>
      </c>
    </row>
    <row r="24" spans="1:12" ht="15" customHeight="1" x14ac:dyDescent="0.3">
      <c r="A24" s="5"/>
      <c r="B24" s="10" t="s">
        <v>10</v>
      </c>
      <c r="C24" s="2" t="s">
        <v>13</v>
      </c>
      <c r="D24" s="3">
        <v>30</v>
      </c>
      <c r="E24" s="2">
        <v>1000</v>
      </c>
      <c r="F24" s="2"/>
      <c r="G24" s="2"/>
      <c r="H24" s="2"/>
      <c r="I24" s="2"/>
      <c r="J24" s="2"/>
      <c r="K24" s="2"/>
      <c r="L24" s="6" t="s">
        <v>6</v>
      </c>
    </row>
  </sheetData>
  <pageMargins left="0.2" right="0.2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tabSelected="1" zoomScale="53" zoomScaleNormal="53" workbookViewId="0">
      <selection activeCell="A31" sqref="A31"/>
    </sheetView>
  </sheetViews>
  <sheetFormatPr defaultRowHeight="14.4" x14ac:dyDescent="0.3"/>
  <cols>
    <col min="1" max="1" width="17.6640625" customWidth="1"/>
    <col min="2" max="2" width="45" customWidth="1"/>
    <col min="3" max="3" width="21.109375" customWidth="1"/>
    <col min="4" max="4" width="27.44140625" customWidth="1"/>
    <col min="5" max="5" width="20.5546875" customWidth="1"/>
    <col min="6" max="6" width="16.109375" style="22" customWidth="1"/>
    <col min="7" max="7" width="14" customWidth="1"/>
    <col min="8" max="8" width="60.44140625" customWidth="1"/>
    <col min="9" max="9" width="61.6640625" customWidth="1"/>
    <col min="10" max="10" width="5" customWidth="1"/>
  </cols>
  <sheetData>
    <row r="1" spans="1:9" s="11" customFormat="1" ht="28.5" customHeight="1" x14ac:dyDescent="0.55000000000000004">
      <c r="A1" s="34" t="s">
        <v>29</v>
      </c>
      <c r="B1" s="34"/>
      <c r="C1" s="34"/>
      <c r="D1" s="34"/>
      <c r="E1" s="34"/>
      <c r="F1" s="34"/>
      <c r="G1" s="34"/>
      <c r="H1" s="34"/>
      <c r="I1" s="34"/>
    </row>
    <row r="2" spans="1:9" s="11" customFormat="1" ht="29.25" customHeight="1" x14ac:dyDescent="0.55000000000000004">
      <c r="B2" s="12" t="s">
        <v>44</v>
      </c>
      <c r="C2" s="12" t="s">
        <v>74</v>
      </c>
    </row>
    <row r="3" spans="1:9" s="11" customFormat="1" ht="28.8" x14ac:dyDescent="0.55000000000000004">
      <c r="B3" s="12" t="s">
        <v>45</v>
      </c>
      <c r="C3" s="12" t="s">
        <v>30</v>
      </c>
    </row>
    <row r="4" spans="1:9" s="11" customFormat="1" ht="29.25" customHeight="1" x14ac:dyDescent="0.55000000000000004">
      <c r="B4" s="12" t="s">
        <v>46</v>
      </c>
      <c r="C4" s="12" t="s">
        <v>33</v>
      </c>
    </row>
    <row r="5" spans="1:9" s="11" customFormat="1" ht="26.4" customHeight="1" x14ac:dyDescent="0.55000000000000004">
      <c r="B5" s="12" t="s">
        <v>47</v>
      </c>
      <c r="C5" s="12" t="s">
        <v>31</v>
      </c>
      <c r="E5" s="12" t="s">
        <v>32</v>
      </c>
    </row>
    <row r="6" spans="1:9" ht="26.25" customHeight="1" x14ac:dyDescent="0.5">
      <c r="C6" s="16" t="s">
        <v>96</v>
      </c>
      <c r="D6" s="16"/>
      <c r="E6" s="16"/>
      <c r="F6" s="16"/>
      <c r="G6" s="16"/>
      <c r="H6" s="16"/>
      <c r="I6" s="16"/>
    </row>
    <row r="7" spans="1:9" ht="23.4" x14ac:dyDescent="0.45">
      <c r="A7" s="35" t="s">
        <v>28</v>
      </c>
      <c r="B7" s="35"/>
      <c r="C7" s="35"/>
      <c r="D7" s="35"/>
      <c r="E7" s="35"/>
      <c r="F7" s="35"/>
      <c r="G7" s="35"/>
      <c r="H7" s="35"/>
      <c r="I7" s="35"/>
    </row>
    <row r="8" spans="1:9" x14ac:dyDescent="0.3">
      <c r="A8" s="36" t="s">
        <v>43</v>
      </c>
      <c r="B8" s="36" t="s">
        <v>0</v>
      </c>
      <c r="C8" s="36" t="s">
        <v>23</v>
      </c>
      <c r="D8" s="36" t="s">
        <v>1</v>
      </c>
      <c r="E8" s="36" t="s">
        <v>25</v>
      </c>
      <c r="F8" s="36" t="s">
        <v>2</v>
      </c>
      <c r="G8" s="36" t="s">
        <v>3</v>
      </c>
      <c r="H8" s="36" t="s">
        <v>4</v>
      </c>
      <c r="I8" s="36" t="s">
        <v>26</v>
      </c>
    </row>
    <row r="9" spans="1:9" x14ac:dyDescent="0.3">
      <c r="A9" s="37"/>
      <c r="B9" s="37"/>
      <c r="C9" s="37"/>
      <c r="D9" s="37"/>
      <c r="E9" s="37"/>
      <c r="F9" s="37"/>
      <c r="G9" s="37"/>
      <c r="H9" s="37"/>
      <c r="I9" s="37"/>
    </row>
    <row r="10" spans="1:9" ht="34.950000000000003" customHeight="1" x14ac:dyDescent="0.3">
      <c r="A10" s="13"/>
      <c r="B10" s="27" t="s">
        <v>27</v>
      </c>
      <c r="C10" s="28"/>
      <c r="D10" s="28"/>
      <c r="E10" s="28"/>
      <c r="F10" s="28"/>
      <c r="G10" s="28"/>
      <c r="H10" s="28"/>
      <c r="I10" s="29"/>
    </row>
    <row r="11" spans="1:9" ht="302.25" customHeight="1" x14ac:dyDescent="0.3">
      <c r="A11" s="14">
        <v>1</v>
      </c>
      <c r="B11" s="20" t="s">
        <v>83</v>
      </c>
      <c r="C11" s="19" t="s">
        <v>7</v>
      </c>
      <c r="D11" s="19" t="s">
        <v>61</v>
      </c>
      <c r="E11" s="14"/>
      <c r="F11" s="21" t="s">
        <v>24</v>
      </c>
      <c r="G11" s="14">
        <v>2500</v>
      </c>
      <c r="H11" s="17" t="s">
        <v>84</v>
      </c>
      <c r="I11" s="18"/>
    </row>
    <row r="12" spans="1:9" ht="302.25" customHeight="1" x14ac:dyDescent="0.3">
      <c r="A12" s="14">
        <v>2</v>
      </c>
      <c r="B12" s="20" t="s">
        <v>82</v>
      </c>
      <c r="C12" s="19" t="s">
        <v>7</v>
      </c>
      <c r="D12" s="19" t="s">
        <v>61</v>
      </c>
      <c r="E12" s="14"/>
      <c r="F12" s="21" t="s">
        <v>42</v>
      </c>
      <c r="G12" s="14">
        <v>2500</v>
      </c>
      <c r="H12" s="17" t="s">
        <v>41</v>
      </c>
      <c r="I12" s="18"/>
    </row>
    <row r="13" spans="1:9" ht="302.25" customHeight="1" x14ac:dyDescent="0.3">
      <c r="A13" s="14">
        <v>3</v>
      </c>
      <c r="B13" s="20" t="s">
        <v>80</v>
      </c>
      <c r="C13" s="19" t="s">
        <v>7</v>
      </c>
      <c r="D13" s="19" t="s">
        <v>40</v>
      </c>
      <c r="E13" s="14"/>
      <c r="F13" s="21" t="s">
        <v>37</v>
      </c>
      <c r="G13" s="14">
        <v>1000</v>
      </c>
      <c r="H13" s="17" t="s">
        <v>41</v>
      </c>
      <c r="I13" s="18"/>
    </row>
    <row r="14" spans="1:9" ht="302.25" customHeight="1" x14ac:dyDescent="0.3">
      <c r="A14" s="14">
        <v>4</v>
      </c>
      <c r="B14" s="20" t="s">
        <v>85</v>
      </c>
      <c r="C14" s="19" t="s">
        <v>7</v>
      </c>
      <c r="D14" s="19" t="s">
        <v>40</v>
      </c>
      <c r="E14" s="14"/>
      <c r="F14" s="21" t="s">
        <v>24</v>
      </c>
      <c r="G14" s="14">
        <v>2500</v>
      </c>
      <c r="H14" s="17" t="s">
        <v>84</v>
      </c>
      <c r="I14" s="18"/>
    </row>
    <row r="15" spans="1:9" ht="302.25" customHeight="1" x14ac:dyDescent="0.3">
      <c r="A15" s="14">
        <v>5</v>
      </c>
      <c r="B15" s="20" t="s">
        <v>85</v>
      </c>
      <c r="C15" s="19" t="s">
        <v>7</v>
      </c>
      <c r="D15" s="19" t="s">
        <v>40</v>
      </c>
      <c r="E15" s="14"/>
      <c r="F15" s="21" t="s">
        <v>42</v>
      </c>
      <c r="G15" s="14">
        <v>2500</v>
      </c>
      <c r="H15" s="17" t="s">
        <v>41</v>
      </c>
      <c r="I15" s="18"/>
    </row>
    <row r="16" spans="1:9" ht="302.25" customHeight="1" x14ac:dyDescent="0.3">
      <c r="A16" s="14">
        <v>6</v>
      </c>
      <c r="B16" s="20" t="s">
        <v>86</v>
      </c>
      <c r="C16" s="19" t="s">
        <v>7</v>
      </c>
      <c r="D16" s="19" t="s">
        <v>40</v>
      </c>
      <c r="E16" s="14"/>
      <c r="F16" s="21" t="s">
        <v>37</v>
      </c>
      <c r="G16" s="14">
        <v>3000</v>
      </c>
      <c r="H16" s="17" t="s">
        <v>41</v>
      </c>
      <c r="I16" s="18"/>
    </row>
    <row r="17" spans="1:9" ht="302.25" customHeight="1" x14ac:dyDescent="0.3">
      <c r="A17" s="14">
        <v>7</v>
      </c>
      <c r="B17" s="20" t="s">
        <v>81</v>
      </c>
      <c r="C17" s="19" t="s">
        <v>7</v>
      </c>
      <c r="D17" s="19" t="s">
        <v>61</v>
      </c>
      <c r="E17" s="14"/>
      <c r="F17" s="21" t="s">
        <v>24</v>
      </c>
      <c r="G17" s="14">
        <v>1000</v>
      </c>
      <c r="H17" s="17" t="s">
        <v>41</v>
      </c>
      <c r="I17" s="18"/>
    </row>
    <row r="18" spans="1:9" ht="329.4" customHeight="1" x14ac:dyDescent="0.3">
      <c r="A18" s="14">
        <v>8</v>
      </c>
      <c r="B18" s="20" t="s">
        <v>76</v>
      </c>
      <c r="C18" s="19" t="s">
        <v>7</v>
      </c>
      <c r="D18" s="19" t="s">
        <v>40</v>
      </c>
      <c r="E18" s="14"/>
      <c r="F18" s="14" t="s">
        <v>42</v>
      </c>
      <c r="G18" s="14">
        <v>5000</v>
      </c>
      <c r="H18" s="17" t="s">
        <v>41</v>
      </c>
      <c r="I18" s="18"/>
    </row>
    <row r="19" spans="1:9" ht="329.4" customHeight="1" x14ac:dyDescent="0.3">
      <c r="A19" s="14">
        <v>9</v>
      </c>
      <c r="B19" s="20" t="s">
        <v>76</v>
      </c>
      <c r="C19" s="19" t="s">
        <v>36</v>
      </c>
      <c r="D19" s="19" t="s">
        <v>90</v>
      </c>
      <c r="E19" s="14"/>
      <c r="F19" s="14" t="s">
        <v>24</v>
      </c>
      <c r="G19" s="14">
        <v>1000</v>
      </c>
      <c r="H19" s="17" t="s">
        <v>91</v>
      </c>
      <c r="I19" s="18"/>
    </row>
    <row r="20" spans="1:9" ht="329.4" customHeight="1" x14ac:dyDescent="0.3">
      <c r="A20" s="14">
        <v>10</v>
      </c>
      <c r="B20" s="20" t="s">
        <v>76</v>
      </c>
      <c r="C20" s="19" t="s">
        <v>36</v>
      </c>
      <c r="D20" s="19" t="s">
        <v>90</v>
      </c>
      <c r="E20" s="14"/>
      <c r="F20" s="24" t="s">
        <v>92</v>
      </c>
      <c r="G20" s="14">
        <v>1000</v>
      </c>
      <c r="H20" s="17" t="s">
        <v>91</v>
      </c>
      <c r="I20" s="18"/>
    </row>
    <row r="21" spans="1:9" ht="329.4" customHeight="1" x14ac:dyDescent="0.3">
      <c r="A21" s="14">
        <v>11</v>
      </c>
      <c r="B21" s="20" t="s">
        <v>76</v>
      </c>
      <c r="C21" s="25" t="s">
        <v>88</v>
      </c>
      <c r="D21" s="19" t="s">
        <v>87</v>
      </c>
      <c r="E21" s="14"/>
      <c r="F21" s="14" t="s">
        <v>62</v>
      </c>
      <c r="G21" s="14">
        <v>700</v>
      </c>
      <c r="H21" s="17" t="s">
        <v>89</v>
      </c>
      <c r="I21" s="18"/>
    </row>
    <row r="22" spans="1:9" ht="262.95" customHeight="1" x14ac:dyDescent="0.3">
      <c r="A22" s="14">
        <v>12</v>
      </c>
      <c r="B22" s="20" t="s">
        <v>75</v>
      </c>
      <c r="C22" s="19" t="s">
        <v>7</v>
      </c>
      <c r="D22" s="19" t="s">
        <v>40</v>
      </c>
      <c r="E22" s="14"/>
      <c r="F22" s="14" t="s">
        <v>42</v>
      </c>
      <c r="G22" s="14">
        <v>1000</v>
      </c>
      <c r="H22" s="17" t="s">
        <v>41</v>
      </c>
      <c r="I22" s="38"/>
    </row>
    <row r="23" spans="1:9" ht="302.25" hidden="1" customHeight="1" x14ac:dyDescent="0.3">
      <c r="A23" s="14"/>
      <c r="B23" s="20"/>
      <c r="C23" s="19" t="s">
        <v>7</v>
      </c>
      <c r="D23" s="19" t="s">
        <v>40</v>
      </c>
      <c r="E23" s="14"/>
      <c r="F23" s="14" t="s">
        <v>57</v>
      </c>
      <c r="G23" s="14"/>
      <c r="H23" s="17" t="s">
        <v>41</v>
      </c>
      <c r="I23" s="39"/>
    </row>
    <row r="24" spans="1:9" ht="302.25" hidden="1" customHeight="1" x14ac:dyDescent="0.3">
      <c r="A24" s="14"/>
      <c r="B24" s="20"/>
      <c r="C24" s="19" t="s">
        <v>7</v>
      </c>
      <c r="D24" s="19" t="s">
        <v>40</v>
      </c>
      <c r="E24" s="14"/>
      <c r="F24" s="14" t="s">
        <v>58</v>
      </c>
      <c r="G24" s="14"/>
      <c r="H24" s="17" t="s">
        <v>41</v>
      </c>
      <c r="I24" s="39"/>
    </row>
    <row r="25" spans="1:9" ht="61.2" hidden="1" customHeight="1" x14ac:dyDescent="0.3">
      <c r="A25" s="14"/>
      <c r="B25" s="20"/>
      <c r="C25" s="19" t="s">
        <v>7</v>
      </c>
      <c r="D25" s="19" t="s">
        <v>40</v>
      </c>
      <c r="E25" s="14"/>
      <c r="F25" s="14" t="s">
        <v>59</v>
      </c>
      <c r="G25" s="14"/>
      <c r="H25" s="17" t="s">
        <v>41</v>
      </c>
      <c r="I25" s="39"/>
    </row>
    <row r="26" spans="1:9" ht="279.60000000000002" customHeight="1" x14ac:dyDescent="0.3">
      <c r="A26" s="14">
        <v>13</v>
      </c>
      <c r="B26" s="20" t="s">
        <v>75</v>
      </c>
      <c r="C26" s="19" t="s">
        <v>7</v>
      </c>
      <c r="D26" s="19" t="s">
        <v>40</v>
      </c>
      <c r="E26" s="14"/>
      <c r="F26" s="14">
        <v>50</v>
      </c>
      <c r="G26" s="14">
        <v>1000</v>
      </c>
      <c r="H26" s="17" t="s">
        <v>41</v>
      </c>
      <c r="I26" s="40"/>
    </row>
    <row r="27" spans="1:9" ht="302.25" customHeight="1" x14ac:dyDescent="0.3">
      <c r="A27" s="14">
        <v>14</v>
      </c>
      <c r="B27" s="20" t="s">
        <v>72</v>
      </c>
      <c r="C27" s="19" t="s">
        <v>7</v>
      </c>
      <c r="D27" s="19" t="s">
        <v>40</v>
      </c>
      <c r="E27" s="14"/>
      <c r="F27" s="14" t="s">
        <v>60</v>
      </c>
      <c r="G27" s="14">
        <v>500</v>
      </c>
      <c r="H27" s="17" t="s">
        <v>41</v>
      </c>
      <c r="I27" s="18"/>
    </row>
    <row r="28" spans="1:9" ht="302.25" customHeight="1" x14ac:dyDescent="0.3">
      <c r="A28" s="14">
        <v>15</v>
      </c>
      <c r="B28" s="20" t="s">
        <v>71</v>
      </c>
      <c r="C28" s="19" t="s">
        <v>7</v>
      </c>
      <c r="D28" s="19" t="s">
        <v>40</v>
      </c>
      <c r="E28" s="14"/>
      <c r="F28" s="14" t="s">
        <v>60</v>
      </c>
      <c r="G28" s="14">
        <v>1250</v>
      </c>
      <c r="H28" s="17" t="s">
        <v>41</v>
      </c>
      <c r="I28" s="18"/>
    </row>
    <row r="29" spans="1:9" ht="302.25" customHeight="1" x14ac:dyDescent="0.3">
      <c r="A29" s="14">
        <v>16</v>
      </c>
      <c r="B29" s="20" t="s">
        <v>70</v>
      </c>
      <c r="C29" s="19" t="s">
        <v>69</v>
      </c>
      <c r="D29" s="19" t="s">
        <v>61</v>
      </c>
      <c r="E29" s="14"/>
      <c r="F29" s="24" t="s">
        <v>68</v>
      </c>
      <c r="G29" s="14">
        <v>25000</v>
      </c>
      <c r="H29" s="17" t="s">
        <v>41</v>
      </c>
      <c r="I29" s="18"/>
    </row>
    <row r="30" spans="1:9" ht="302.25" customHeight="1" x14ac:dyDescent="0.3">
      <c r="A30" s="14">
        <v>17</v>
      </c>
      <c r="B30" s="20" t="s">
        <v>70</v>
      </c>
      <c r="C30" s="19" t="s">
        <v>7</v>
      </c>
      <c r="D30" s="19" t="s">
        <v>40</v>
      </c>
      <c r="E30" s="14"/>
      <c r="F30" s="21" t="s">
        <v>65</v>
      </c>
      <c r="G30" s="14">
        <v>10000</v>
      </c>
      <c r="H30" s="17" t="s">
        <v>41</v>
      </c>
      <c r="I30" s="18"/>
    </row>
    <row r="31" spans="1:9" ht="42" customHeight="1" x14ac:dyDescent="0.3">
      <c r="A31" s="14"/>
      <c r="B31" s="30" t="s">
        <v>35</v>
      </c>
      <c r="C31" s="31"/>
      <c r="D31" s="31"/>
      <c r="E31" s="31"/>
      <c r="F31" s="31"/>
      <c r="G31" s="31"/>
      <c r="H31" s="31"/>
      <c r="I31" s="32"/>
    </row>
    <row r="32" spans="1:9" ht="29.25" customHeight="1" x14ac:dyDescent="0.3">
      <c r="A32" s="33">
        <v>1</v>
      </c>
      <c r="B32" s="33" t="s">
        <v>38</v>
      </c>
      <c r="C32" s="33" t="s">
        <v>36</v>
      </c>
      <c r="D32" s="33" t="s">
        <v>39</v>
      </c>
      <c r="E32" s="33" t="s">
        <v>34</v>
      </c>
      <c r="F32" s="33" t="s">
        <v>37</v>
      </c>
      <c r="G32" s="41">
        <v>2000</v>
      </c>
      <c r="H32" s="41" t="s">
        <v>77</v>
      </c>
      <c r="I32" s="33"/>
    </row>
    <row r="33" spans="1:9" ht="27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27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37.25" customHeight="1" x14ac:dyDescent="0.3">
      <c r="A35" s="33"/>
      <c r="B35" s="33"/>
      <c r="C35" s="33"/>
      <c r="D35" s="33"/>
      <c r="E35" s="33"/>
      <c r="F35" s="33"/>
      <c r="G35" s="42"/>
      <c r="H35" s="42"/>
      <c r="I35" s="33"/>
    </row>
    <row r="36" spans="1:9" ht="21" x14ac:dyDescent="0.3">
      <c r="A36" s="14"/>
      <c r="B36" s="14"/>
      <c r="C36" s="14"/>
      <c r="D36" s="14"/>
      <c r="E36" s="14"/>
      <c r="F36" s="14"/>
      <c r="G36" s="14"/>
      <c r="H36" s="15"/>
      <c r="I36" s="14"/>
    </row>
    <row r="37" spans="1:9" ht="27" customHeight="1" x14ac:dyDescent="0.3">
      <c r="A37" s="41">
        <v>2</v>
      </c>
      <c r="B37" s="41" t="s">
        <v>38</v>
      </c>
      <c r="C37" s="41" t="s">
        <v>36</v>
      </c>
      <c r="D37" s="41" t="s">
        <v>39</v>
      </c>
      <c r="E37" s="41" t="s">
        <v>34</v>
      </c>
      <c r="F37" s="41" t="s">
        <v>24</v>
      </c>
      <c r="G37" s="41">
        <v>5000</v>
      </c>
      <c r="H37" s="41" t="s">
        <v>78</v>
      </c>
      <c r="I37" s="41"/>
    </row>
    <row r="38" spans="1:9" ht="29.2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83" customHeight="1" x14ac:dyDescent="0.3">
      <c r="A39" s="33"/>
      <c r="B39" s="33"/>
      <c r="C39" s="33"/>
      <c r="D39" s="33"/>
      <c r="E39" s="33"/>
      <c r="F39" s="33"/>
      <c r="G39" s="42"/>
      <c r="H39" s="42"/>
      <c r="I39" s="33"/>
    </row>
    <row r="40" spans="1:9" ht="170.4" hidden="1" customHeight="1" x14ac:dyDescent="0.3">
      <c r="A40" s="14">
        <v>3</v>
      </c>
      <c r="B40" s="14" t="s">
        <v>48</v>
      </c>
      <c r="C40" s="14" t="s">
        <v>36</v>
      </c>
      <c r="D40" s="14" t="s">
        <v>50</v>
      </c>
      <c r="E40" s="14" t="s">
        <v>34</v>
      </c>
      <c r="F40" s="14">
        <v>30</v>
      </c>
      <c r="G40" s="14">
        <v>50</v>
      </c>
      <c r="H40" s="15" t="s">
        <v>51</v>
      </c>
      <c r="I40" s="5"/>
    </row>
    <row r="41" spans="1:9" ht="173.4" hidden="1" customHeight="1" x14ac:dyDescent="0.3">
      <c r="A41" s="14">
        <v>4</v>
      </c>
      <c r="B41" s="14" t="s">
        <v>49</v>
      </c>
      <c r="C41" s="14" t="s">
        <v>36</v>
      </c>
      <c r="D41" s="14" t="s">
        <v>50</v>
      </c>
      <c r="E41" s="14" t="s">
        <v>34</v>
      </c>
      <c r="F41" s="14">
        <v>30</v>
      </c>
      <c r="G41" s="14">
        <v>50</v>
      </c>
      <c r="H41" s="15" t="s">
        <v>51</v>
      </c>
      <c r="I41" s="5"/>
    </row>
    <row r="42" spans="1:9" ht="282.75" hidden="1" customHeight="1" x14ac:dyDescent="0.3">
      <c r="A42" s="14">
        <v>5</v>
      </c>
      <c r="B42" s="14" t="s">
        <v>54</v>
      </c>
      <c r="C42" s="14" t="s">
        <v>36</v>
      </c>
      <c r="D42" s="14" t="s">
        <v>52</v>
      </c>
      <c r="E42" s="14" t="s">
        <v>53</v>
      </c>
      <c r="F42" s="14"/>
      <c r="G42" s="14">
        <v>200</v>
      </c>
      <c r="H42" s="17" t="s">
        <v>6</v>
      </c>
      <c r="I42" s="5"/>
    </row>
    <row r="43" spans="1:9" ht="24.6" customHeight="1" x14ac:dyDescent="0.3">
      <c r="A43" s="14"/>
      <c r="B43" s="14"/>
      <c r="C43" s="14"/>
      <c r="D43" s="14"/>
      <c r="E43" s="14"/>
      <c r="F43" s="14"/>
      <c r="G43" s="14"/>
      <c r="H43" s="17"/>
      <c r="I43" s="5"/>
    </row>
    <row r="44" spans="1:9" ht="252.6" customHeight="1" x14ac:dyDescent="0.3">
      <c r="A44" s="14">
        <v>3</v>
      </c>
      <c r="B44" s="14" t="s">
        <v>38</v>
      </c>
      <c r="C44" s="14" t="s">
        <v>36</v>
      </c>
      <c r="D44" s="14" t="s">
        <v>39</v>
      </c>
      <c r="E44" s="14" t="s">
        <v>34</v>
      </c>
      <c r="F44" s="14" t="s">
        <v>42</v>
      </c>
      <c r="G44" s="14">
        <v>3000</v>
      </c>
      <c r="H44" s="17" t="s">
        <v>77</v>
      </c>
      <c r="I44" s="5"/>
    </row>
    <row r="45" spans="1:9" ht="22.95" customHeight="1" x14ac:dyDescent="0.3">
      <c r="A45" s="14"/>
      <c r="B45" s="14"/>
      <c r="C45" s="14"/>
      <c r="D45" s="14"/>
      <c r="E45" s="14"/>
      <c r="F45" s="14"/>
      <c r="G45" s="14"/>
      <c r="H45" s="17"/>
      <c r="I45" s="5"/>
    </row>
    <row r="46" spans="1:9" ht="282.75" customHeight="1" x14ac:dyDescent="0.3">
      <c r="A46" s="14">
        <v>4</v>
      </c>
      <c r="B46" s="14" t="s">
        <v>38</v>
      </c>
      <c r="C46" s="14" t="s">
        <v>36</v>
      </c>
      <c r="D46" s="14" t="s">
        <v>39</v>
      </c>
      <c r="E46" s="14" t="s">
        <v>34</v>
      </c>
      <c r="F46" s="14" t="s">
        <v>62</v>
      </c>
      <c r="G46" s="14">
        <v>5000</v>
      </c>
      <c r="H46" s="17" t="s">
        <v>78</v>
      </c>
      <c r="I46" s="5"/>
    </row>
    <row r="47" spans="1:9" ht="21" x14ac:dyDescent="0.3">
      <c r="A47" s="14"/>
      <c r="B47" s="14"/>
      <c r="C47" s="14"/>
      <c r="D47" s="14"/>
      <c r="E47" s="14"/>
      <c r="F47" s="14"/>
      <c r="G47" s="14"/>
      <c r="H47" s="17"/>
      <c r="I47" s="5"/>
    </row>
    <row r="48" spans="1:9" ht="282.75" customHeight="1" x14ac:dyDescent="0.3">
      <c r="A48" s="14">
        <v>5</v>
      </c>
      <c r="B48" s="14" t="s">
        <v>38</v>
      </c>
      <c r="C48" s="14" t="s">
        <v>36</v>
      </c>
      <c r="D48" s="14" t="s">
        <v>39</v>
      </c>
      <c r="E48" s="14" t="s">
        <v>34</v>
      </c>
      <c r="F48" s="14" t="s">
        <v>63</v>
      </c>
      <c r="G48" s="14">
        <v>4000</v>
      </c>
      <c r="H48" s="17" t="s">
        <v>78</v>
      </c>
      <c r="I48" s="5"/>
    </row>
    <row r="49" spans="1:9" ht="21" customHeight="1" x14ac:dyDescent="0.3">
      <c r="A49" s="14"/>
      <c r="B49" s="14"/>
      <c r="C49" s="14"/>
      <c r="D49" s="14"/>
      <c r="E49" s="14"/>
      <c r="F49" s="14"/>
      <c r="G49" s="14"/>
      <c r="H49" s="17"/>
      <c r="I49" s="5"/>
    </row>
    <row r="50" spans="1:9" ht="237.6" customHeight="1" x14ac:dyDescent="0.3">
      <c r="A50" s="14">
        <v>6</v>
      </c>
      <c r="B50" s="14" t="s">
        <v>38</v>
      </c>
      <c r="C50" s="14" t="s">
        <v>36</v>
      </c>
      <c r="D50" s="14" t="s">
        <v>39</v>
      </c>
      <c r="E50" s="14" t="s">
        <v>34</v>
      </c>
      <c r="F50" s="14" t="s">
        <v>67</v>
      </c>
      <c r="G50" s="14">
        <v>3000</v>
      </c>
      <c r="H50" s="17" t="s">
        <v>78</v>
      </c>
      <c r="I50" s="5"/>
    </row>
    <row r="51" spans="1:9" ht="21" x14ac:dyDescent="0.3">
      <c r="A51" s="14"/>
      <c r="B51" s="14"/>
      <c r="C51" s="14"/>
      <c r="D51" s="14"/>
      <c r="E51" s="14"/>
      <c r="F51" s="14"/>
      <c r="G51" s="14"/>
      <c r="H51" s="17"/>
      <c r="I51" s="5"/>
    </row>
    <row r="52" spans="1:9" ht="378" customHeight="1" x14ac:dyDescent="0.3">
      <c r="A52" s="14">
        <v>7</v>
      </c>
      <c r="B52" s="14" t="s">
        <v>55</v>
      </c>
      <c r="C52" s="14" t="s">
        <v>56</v>
      </c>
      <c r="D52" s="14"/>
      <c r="E52" s="14"/>
      <c r="F52" s="14" t="s">
        <v>97</v>
      </c>
      <c r="G52" s="14">
        <v>2000</v>
      </c>
      <c r="H52" s="17" t="s">
        <v>41</v>
      </c>
      <c r="I52" s="5"/>
    </row>
    <row r="53" spans="1:9" ht="282.75" customHeight="1" x14ac:dyDescent="0.3">
      <c r="A53" s="14">
        <v>8</v>
      </c>
      <c r="B53" s="14" t="s">
        <v>73</v>
      </c>
      <c r="C53" s="14" t="s">
        <v>36</v>
      </c>
      <c r="D53" s="14" t="s">
        <v>64</v>
      </c>
      <c r="E53" s="14" t="s">
        <v>34</v>
      </c>
      <c r="F53" s="21" t="s">
        <v>65</v>
      </c>
      <c r="G53" s="14">
        <v>200</v>
      </c>
      <c r="H53" s="17" t="s">
        <v>79</v>
      </c>
      <c r="I53" s="5"/>
    </row>
    <row r="54" spans="1:9" ht="21" customHeight="1" x14ac:dyDescent="0.3">
      <c r="A54" s="14"/>
      <c r="B54" s="14"/>
      <c r="C54" s="14"/>
      <c r="D54" s="14"/>
      <c r="E54" s="14"/>
      <c r="F54" s="14"/>
      <c r="G54" s="14"/>
      <c r="H54" s="17"/>
      <c r="I54" s="5"/>
    </row>
    <row r="55" spans="1:9" ht="282.75" customHeight="1" x14ac:dyDescent="0.3">
      <c r="A55" s="14">
        <v>9</v>
      </c>
      <c r="B55" s="14" t="s">
        <v>73</v>
      </c>
      <c r="C55" s="14" t="s">
        <v>36</v>
      </c>
      <c r="D55" s="14" t="s">
        <v>64</v>
      </c>
      <c r="E55" s="14" t="s">
        <v>34</v>
      </c>
      <c r="F55" s="21" t="s">
        <v>66</v>
      </c>
      <c r="G55" s="14">
        <v>200</v>
      </c>
      <c r="H55" s="17" t="s">
        <v>79</v>
      </c>
      <c r="I55" s="5"/>
    </row>
    <row r="56" spans="1:9" ht="289.95" customHeight="1" x14ac:dyDescent="0.3">
      <c r="A56" s="14">
        <v>10</v>
      </c>
      <c r="B56" s="20" t="s">
        <v>70</v>
      </c>
      <c r="C56" s="14" t="s">
        <v>36</v>
      </c>
      <c r="D56" s="14" t="s">
        <v>64</v>
      </c>
      <c r="E56" s="14" t="s">
        <v>34</v>
      </c>
      <c r="F56" s="24" t="s">
        <v>65</v>
      </c>
      <c r="G56" s="14">
        <v>650</v>
      </c>
      <c r="H56" s="17" t="s">
        <v>79</v>
      </c>
      <c r="I56" s="5"/>
    </row>
    <row r="57" spans="1:9" ht="248.25" customHeight="1" x14ac:dyDescent="0.3">
      <c r="A57" s="24" t="s">
        <v>95</v>
      </c>
      <c r="B57" s="14" t="s">
        <v>93</v>
      </c>
      <c r="C57" s="5"/>
      <c r="D57" s="5"/>
      <c r="E57" s="5"/>
      <c r="F57" s="26"/>
      <c r="G57" s="14" t="s">
        <v>94</v>
      </c>
      <c r="H57" s="17" t="s">
        <v>79</v>
      </c>
      <c r="I57" s="5"/>
    </row>
    <row r="65" spans="7:7" x14ac:dyDescent="0.3">
      <c r="G65" s="23"/>
    </row>
  </sheetData>
  <mergeCells count="32">
    <mergeCell ref="I22:I26"/>
    <mergeCell ref="A37:A39"/>
    <mergeCell ref="B37:B39"/>
    <mergeCell ref="C37:C39"/>
    <mergeCell ref="D37:D39"/>
    <mergeCell ref="E37:E39"/>
    <mergeCell ref="D32:D35"/>
    <mergeCell ref="E32:E35"/>
    <mergeCell ref="F32:F35"/>
    <mergeCell ref="I32:I35"/>
    <mergeCell ref="I37:I39"/>
    <mergeCell ref="F37:F39"/>
    <mergeCell ref="G32:G35"/>
    <mergeCell ref="H32:H35"/>
    <mergeCell ref="H37:H39"/>
    <mergeCell ref="G37:G39"/>
    <mergeCell ref="B10:I10"/>
    <mergeCell ref="B31:I31"/>
    <mergeCell ref="A32:A35"/>
    <mergeCell ref="B32:B35"/>
    <mergeCell ref="A1:I1"/>
    <mergeCell ref="A7:I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C32:C35"/>
  </mergeCells>
  <hyperlinks>
    <hyperlink ref="A7" r:id="rId1" xr:uid="{00000000-0004-0000-0100-000000000000}"/>
  </hyperlinks>
  <pageMargins left="0.7" right="0.7" top="0.75" bottom="0.75" header="0.3" footer="0.3"/>
  <pageSetup paperSize="9" scale="8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Plumeria qty</vt:lpstr>
      <vt:lpstr>week 22</vt:lpstr>
      <vt:lpstr>'Plumeria qty'!Print_Area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trendy</dc:creator>
  <cp:lastModifiedBy>Walpita TCL</cp:lastModifiedBy>
  <cp:lastPrinted>2022-02-22T03:37:01Z</cp:lastPrinted>
  <dcterms:created xsi:type="dcterms:W3CDTF">2013-01-04T04:27:01Z</dcterms:created>
  <dcterms:modified xsi:type="dcterms:W3CDTF">2026-05-23T05:01:14Z</dcterms:modified>
</cp:coreProperties>
</file>